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800"/>
  </bookViews>
  <sheets>
    <sheet name="附件1" sheetId="1" r:id="rId1"/>
    <sheet name="附件2" sheetId="2" r:id="rId2"/>
  </sheets>
  <definedNames>
    <definedName name="_xlnm.Print_Titles" localSheetId="0">附件1!$1:$5</definedName>
    <definedName name="_xlnm.Print_Titles" localSheetId="1">附件2!$2:$5</definedName>
  </definedNames>
  <calcPr calcId="144525"/>
</workbook>
</file>

<file path=xl/sharedStrings.xml><?xml version="1.0" encoding="utf-8"?>
<sst xmlns="http://schemas.openxmlformats.org/spreadsheetml/2006/main" count="144" uniqueCount="127">
  <si>
    <t>附件1：</t>
  </si>
  <si>
    <t>2019年崆峒区公共财政收支预算调整情况明细表</t>
  </si>
  <si>
    <t>单位：万元</t>
  </si>
  <si>
    <t>公共财政收入预算调整</t>
  </si>
  <si>
    <t>公共财政支出预算调整</t>
  </si>
  <si>
    <t>项  目</t>
  </si>
  <si>
    <t>金额</t>
  </si>
  <si>
    <t>备注</t>
  </si>
  <si>
    <t>合计</t>
  </si>
  <si>
    <t>一、补助收入及调入调增</t>
  </si>
  <si>
    <t>一、公共财政支出调增</t>
  </si>
  <si>
    <t>二、新增债券</t>
  </si>
  <si>
    <t xml:space="preserve">  （一）人员工资调增</t>
  </si>
  <si>
    <t>三、专项转移支付调增</t>
  </si>
  <si>
    <t>科学发展观业绩考核奖</t>
  </si>
  <si>
    <t>四、上解支出调减</t>
  </si>
  <si>
    <t>增人增资正常晋升等</t>
  </si>
  <si>
    <t xml:space="preserve">  （二）项目调增</t>
  </si>
  <si>
    <t>生物氧化塘项目资金</t>
  </si>
  <si>
    <t>债券</t>
  </si>
  <si>
    <t>全面改薄区级配套</t>
  </si>
  <si>
    <t>交通局千村美丽道路建设</t>
  </si>
  <si>
    <t>非贫困户危改资金</t>
  </si>
  <si>
    <t>交通局公路养护资金</t>
  </si>
  <si>
    <t>电子政务内网建设经费</t>
  </si>
  <si>
    <t>易地扶贫搬迁服务费</t>
  </si>
  <si>
    <t>老旧小区加装电梯资金</t>
  </si>
  <si>
    <t>易地扶贫搬迁项目管理费</t>
  </si>
  <si>
    <t>粮食功能区划定费用</t>
  </si>
  <si>
    <t>机关事务局区委机关维修</t>
  </si>
  <si>
    <t>“大棚房”问题整治费用</t>
  </si>
  <si>
    <t>教育局集中供热改造资金</t>
  </si>
  <si>
    <t>档案馆工作经费</t>
  </si>
  <si>
    <t>农村门牌设置经费</t>
  </si>
  <si>
    <t>新河湾消防站装修资金</t>
  </si>
  <si>
    <t>农村公路灾害保险</t>
  </si>
  <si>
    <t>财政局办公楼外墙改造</t>
  </si>
  <si>
    <t>征兵及办公楼改造</t>
  </si>
  <si>
    <t>工信局公建楼诉讼代理费</t>
  </si>
  <si>
    <t>南山公园管护费</t>
  </si>
  <si>
    <t>国库集中支付电子化建设</t>
  </si>
  <si>
    <t xml:space="preserve">  （三）专项转移支付支出</t>
  </si>
  <si>
    <t>三、公共财政支出调减</t>
  </si>
  <si>
    <t xml:space="preserve">  （一）人员工资调减</t>
  </si>
  <si>
    <t>减人减资等</t>
  </si>
  <si>
    <t>降低养老保险费率</t>
  </si>
  <si>
    <t>（二）项目调减</t>
  </si>
  <si>
    <t>生物氧化塘项目</t>
  </si>
  <si>
    <t>预备费</t>
  </si>
  <si>
    <t>困难群众</t>
  </si>
  <si>
    <t>债务付息支出</t>
  </si>
  <si>
    <t>电子商务进农村项目配套</t>
  </si>
  <si>
    <t>公立医院药品零差补助</t>
  </si>
  <si>
    <t>规划办规划编审费</t>
  </si>
  <si>
    <t>肉牛基地补助及畜禽防控</t>
  </si>
  <si>
    <t>城乡环境绿化</t>
  </si>
  <si>
    <t>现代农业发展资金</t>
  </si>
  <si>
    <t>人社局工作经费</t>
  </si>
  <si>
    <t>城乡医疗救助资金</t>
  </si>
  <si>
    <t>全国坡耕地项目区级配套</t>
  </si>
  <si>
    <t>城乡自然灾害救灾金</t>
  </si>
  <si>
    <t>工作经费</t>
  </si>
  <si>
    <t>老龄事业费</t>
  </si>
  <si>
    <t>卫生机构管理信息系统建设</t>
  </si>
  <si>
    <t>卫生应急经费</t>
  </si>
  <si>
    <t>责任目标兑现奖</t>
  </si>
  <si>
    <t>农村妇女两癌检查</t>
  </si>
  <si>
    <t>山洪灾害防治经费</t>
  </si>
  <si>
    <t>60年代精减退职人员</t>
  </si>
  <si>
    <t>公益性岗位工资</t>
  </si>
  <si>
    <t>公益性岗位</t>
  </si>
  <si>
    <t>四、安排预算稳定调节基金</t>
  </si>
  <si>
    <t>附件2：</t>
  </si>
  <si>
    <t>崆峒区2019年度盘活财政存量资金安排建议表</t>
  </si>
  <si>
    <t>缴回资金</t>
  </si>
  <si>
    <t>拟安排</t>
  </si>
  <si>
    <t>序号</t>
  </si>
  <si>
    <t>单位</t>
  </si>
  <si>
    <t>项    目</t>
  </si>
  <si>
    <t>项目</t>
  </si>
  <si>
    <t>建议安排</t>
  </si>
  <si>
    <t>财政专户</t>
  </si>
  <si>
    <t>小计</t>
  </si>
  <si>
    <t>一</t>
  </si>
  <si>
    <t>原用途使用合计</t>
  </si>
  <si>
    <t>财政所惠农专户</t>
  </si>
  <si>
    <t>退耕还林等结余资金</t>
  </si>
  <si>
    <t>区文旅局</t>
  </si>
  <si>
    <t>南山康旅休闲廊道设施建设</t>
  </si>
  <si>
    <t>部门</t>
  </si>
  <si>
    <t>二</t>
  </si>
  <si>
    <t>统筹安排使用合计</t>
  </si>
  <si>
    <t>区住建局</t>
  </si>
  <si>
    <t>总干渠项目结余资金等</t>
  </si>
  <si>
    <t>（一）</t>
  </si>
  <si>
    <t>扶贫小计</t>
  </si>
  <si>
    <t>区发改局</t>
  </si>
  <si>
    <t>重复享受扶贫搬迁危改资金</t>
  </si>
  <si>
    <t>区立信担保公司</t>
  </si>
  <si>
    <t>特色产业发展工程风险补偿基金</t>
  </si>
  <si>
    <t>区林草局</t>
  </si>
  <si>
    <t>生态护林员补助及结余资金等</t>
  </si>
  <si>
    <t>人居环境整治项目</t>
  </si>
  <si>
    <t>区卫计局</t>
  </si>
  <si>
    <t>西门口卫生服务中心资金等</t>
  </si>
  <si>
    <t>区畜医局</t>
  </si>
  <si>
    <t>“见犊补母”资金</t>
  </si>
  <si>
    <t>柳湖镇政府</t>
  </si>
  <si>
    <t>泾滩三社屠宰场拆迁补偿</t>
  </si>
  <si>
    <t>（二）</t>
  </si>
  <si>
    <t>其他小计</t>
  </si>
  <si>
    <t>崆峒古镇停车场建设项目资金</t>
  </si>
  <si>
    <t>林业项目等缺口资金</t>
  </si>
  <si>
    <t>其他部门</t>
  </si>
  <si>
    <t>结余资金</t>
  </si>
  <si>
    <t>区交通局</t>
  </si>
  <si>
    <t>办公楼维修加固资金</t>
  </si>
  <si>
    <t>区疾控中心</t>
  </si>
  <si>
    <t>水质检测设备购置费</t>
  </si>
  <si>
    <t>区自然资源分局</t>
  </si>
  <si>
    <t>退付剩余资源量价款</t>
  </si>
  <si>
    <t>区基本工程编审中心</t>
  </si>
  <si>
    <t>政府投资项目评审费</t>
  </si>
  <si>
    <t>武警崆峒中队</t>
  </si>
  <si>
    <t>“智慧磐石”工程建设资金</t>
  </si>
  <si>
    <t>石灰岩详查及矿山治理编制经费</t>
  </si>
  <si>
    <t>待安排资金</t>
  </si>
</sst>
</file>

<file path=xl/styles.xml><?xml version="1.0" encoding="utf-8"?>
<styleSheet xmlns="http://schemas.openxmlformats.org/spreadsheetml/2006/main">
  <numFmts count="5">
    <numFmt numFmtId="176" formatCode="_ * #,##0.0_ ;_ * \-#,##0.0_ ;_ * &quot;-&quot;?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2"/>
      <name val="宋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name val="Arial Unicode MS"/>
      <charset val="134"/>
    </font>
    <font>
      <b/>
      <sz val="10"/>
      <name val="黑体"/>
      <charset val="134"/>
    </font>
    <font>
      <sz val="10"/>
      <name val="Arial Unicode MS"/>
      <charset val="134"/>
    </font>
    <font>
      <sz val="20"/>
      <name val="方正小标宋简体"/>
      <charset val="134"/>
    </font>
    <font>
      <b/>
      <sz val="12"/>
      <name val="黑体"/>
      <charset val="134"/>
    </font>
    <font>
      <b/>
      <sz val="10"/>
      <name val="Arial Unicode MS"/>
      <charset val="134"/>
    </font>
    <font>
      <sz val="10"/>
      <name val="Arial Unicode MS"/>
      <charset val="134"/>
    </font>
    <font>
      <sz val="10"/>
      <name val="黑体"/>
      <charset val="134"/>
    </font>
    <font>
      <b/>
      <sz val="10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13" borderId="8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2" borderId="9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6" fillId="18" borderId="10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3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3" fontId="8" fillId="0" borderId="1" xfId="0" applyNumberFormat="1" applyFont="1" applyFill="1" applyBorder="1" applyAlignment="1">
      <alignment horizontal="left" vertical="center" wrapText="1"/>
    </xf>
    <xf numFmtId="43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1" fontId="11" fillId="0" borderId="1" xfId="0" applyNumberFormat="1" applyFont="1" applyFill="1" applyBorder="1" applyAlignment="1">
      <alignment horizontal="center" vertical="center"/>
    </xf>
    <xf numFmtId="41" fontId="5" fillId="0" borderId="1" xfId="0" applyNumberFormat="1" applyFont="1" applyFill="1" applyBorder="1" applyAlignment="1">
      <alignment horizontal="center" vertical="center"/>
    </xf>
    <xf numFmtId="41" fontId="11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41" fontId="12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41" fontId="11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indent="1"/>
    </xf>
    <xf numFmtId="41" fontId="4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176" fontId="11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wrapText="1" indent="1"/>
    </xf>
    <xf numFmtId="41" fontId="4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"/>
  <sheetViews>
    <sheetView tabSelected="1" workbookViewId="0">
      <selection activeCell="A16" sqref="A16"/>
    </sheetView>
  </sheetViews>
  <sheetFormatPr defaultColWidth="9" defaultRowHeight="14.25" outlineLevelCol="5"/>
  <cols>
    <col min="1" max="1" width="20.5" style="1" customWidth="1"/>
    <col min="2" max="2" width="9" style="1" customWidth="1"/>
    <col min="3" max="3" width="6.25" style="1" customWidth="1"/>
    <col min="4" max="4" width="24.5" style="1" customWidth="1"/>
    <col min="5" max="5" width="9.875" style="1" customWidth="1"/>
    <col min="6" max="6" width="6.125" style="1" customWidth="1"/>
    <col min="7" max="16384" width="9" style="1"/>
  </cols>
  <sheetData>
    <row r="1" s="1" customFormat="1" ht="18.95" customHeight="1" spans="1:1">
      <c r="A1" s="1" t="s">
        <v>0</v>
      </c>
    </row>
    <row r="2" s="1" customFormat="1" ht="31" customHeight="1" spans="1:6">
      <c r="A2" s="32" t="s">
        <v>1</v>
      </c>
      <c r="B2" s="32"/>
      <c r="C2" s="32"/>
      <c r="D2" s="32"/>
      <c r="E2" s="32"/>
      <c r="F2" s="32"/>
    </row>
    <row r="3" s="1" customFormat="1" ht="18" customHeight="1" spans="5:6">
      <c r="E3" s="33" t="s">
        <v>2</v>
      </c>
      <c r="F3" s="33"/>
    </row>
    <row r="4" s="1" customFormat="1" ht="19" customHeight="1" spans="1:6">
      <c r="A4" s="34" t="s">
        <v>3</v>
      </c>
      <c r="B4" s="35"/>
      <c r="C4" s="36"/>
      <c r="D4" s="34" t="s">
        <v>4</v>
      </c>
      <c r="E4" s="35"/>
      <c r="F4" s="36"/>
    </row>
    <row r="5" s="30" customFormat="1" ht="19" customHeight="1" spans="1:6">
      <c r="A5" s="37" t="s">
        <v>5</v>
      </c>
      <c r="B5" s="37" t="s">
        <v>6</v>
      </c>
      <c r="C5" s="37" t="s">
        <v>7</v>
      </c>
      <c r="D5" s="37" t="s">
        <v>5</v>
      </c>
      <c r="E5" s="37" t="s">
        <v>6</v>
      </c>
      <c r="F5" s="37" t="s">
        <v>7</v>
      </c>
    </row>
    <row r="6" s="31" customFormat="1" ht="19" customHeight="1" spans="1:6">
      <c r="A6" s="38" t="s">
        <v>8</v>
      </c>
      <c r="B6" s="39">
        <f>SUM(B7:B10)</f>
        <v>154298</v>
      </c>
      <c r="C6" s="40"/>
      <c r="D6" s="38" t="s">
        <v>8</v>
      </c>
      <c r="E6" s="41">
        <f>E7-E35+E71</f>
        <v>154298.2943</v>
      </c>
      <c r="F6" s="42"/>
    </row>
    <row r="7" s="31" customFormat="1" ht="19" customHeight="1" spans="1:6">
      <c r="A7" s="43" t="s">
        <v>9</v>
      </c>
      <c r="B7" s="44">
        <v>15764</v>
      </c>
      <c r="C7" s="45"/>
      <c r="D7" s="43" t="s">
        <v>10</v>
      </c>
      <c r="E7" s="46">
        <f>E11+E34+E8</f>
        <v>164987.6843</v>
      </c>
      <c r="F7" s="42"/>
    </row>
    <row r="8" s="31" customFormat="1" ht="19" customHeight="1" spans="1:6">
      <c r="A8" s="43" t="s">
        <v>11</v>
      </c>
      <c r="B8" s="44">
        <v>4500</v>
      </c>
      <c r="C8" s="45"/>
      <c r="D8" s="43" t="s">
        <v>12</v>
      </c>
      <c r="E8" s="39">
        <f>SUM(E9:E10)</f>
        <v>19794</v>
      </c>
      <c r="F8" s="42"/>
    </row>
    <row r="9" s="31" customFormat="1" ht="19" customHeight="1" spans="1:6">
      <c r="A9" s="43" t="s">
        <v>13</v>
      </c>
      <c r="B9" s="44">
        <v>133913</v>
      </c>
      <c r="C9" s="45"/>
      <c r="D9" s="47" t="s">
        <v>14</v>
      </c>
      <c r="E9" s="48">
        <v>17321</v>
      </c>
      <c r="F9" s="42"/>
    </row>
    <row r="10" s="31" customFormat="1" ht="19" customHeight="1" spans="1:6">
      <c r="A10" s="43" t="s">
        <v>15</v>
      </c>
      <c r="B10" s="44">
        <v>121</v>
      </c>
      <c r="C10" s="45"/>
      <c r="D10" s="47" t="s">
        <v>16</v>
      </c>
      <c r="E10" s="48">
        <v>2473</v>
      </c>
      <c r="F10" s="42"/>
    </row>
    <row r="11" s="31" customFormat="1" ht="19" customHeight="1" spans="1:6">
      <c r="A11" s="43"/>
      <c r="B11" s="49"/>
      <c r="C11" s="45"/>
      <c r="D11" s="43" t="s">
        <v>17</v>
      </c>
      <c r="E11" s="39">
        <f>SUM(E12:E33)</f>
        <v>11280.6843</v>
      </c>
      <c r="F11" s="42"/>
    </row>
    <row r="12" s="31" customFormat="1" ht="19" customHeight="1" spans="1:6">
      <c r="A12" s="43"/>
      <c r="B12" s="49"/>
      <c r="C12" s="45"/>
      <c r="D12" s="47" t="s">
        <v>18</v>
      </c>
      <c r="E12" s="48">
        <v>4500</v>
      </c>
      <c r="F12" s="42" t="s">
        <v>19</v>
      </c>
    </row>
    <row r="13" s="31" customFormat="1" ht="19" customHeight="1" spans="1:6">
      <c r="A13" s="50"/>
      <c r="B13" s="49"/>
      <c r="C13" s="45"/>
      <c r="D13" s="47" t="s">
        <v>20</v>
      </c>
      <c r="E13" s="48">
        <v>3000</v>
      </c>
      <c r="F13" s="42"/>
    </row>
    <row r="14" s="31" customFormat="1" ht="19" customHeight="1" spans="1:6">
      <c r="A14" s="50"/>
      <c r="B14" s="45"/>
      <c r="C14" s="45"/>
      <c r="D14" s="47" t="s">
        <v>21</v>
      </c>
      <c r="E14" s="48">
        <v>788</v>
      </c>
      <c r="F14" s="42"/>
    </row>
    <row r="15" s="31" customFormat="1" ht="19" customHeight="1" spans="1:6">
      <c r="A15" s="50"/>
      <c r="B15" s="45"/>
      <c r="C15" s="45"/>
      <c r="D15" s="47" t="s">
        <v>22</v>
      </c>
      <c r="E15" s="48">
        <v>555.5</v>
      </c>
      <c r="F15" s="42"/>
    </row>
    <row r="16" s="31" customFormat="1" ht="19" customHeight="1" spans="1:6">
      <c r="A16" s="50"/>
      <c r="B16" s="45"/>
      <c r="C16" s="45"/>
      <c r="D16" s="47" t="s">
        <v>23</v>
      </c>
      <c r="E16" s="48">
        <v>450</v>
      </c>
      <c r="F16" s="42"/>
    </row>
    <row r="17" s="31" customFormat="1" ht="19" customHeight="1" spans="1:6">
      <c r="A17" s="50"/>
      <c r="B17" s="45"/>
      <c r="C17" s="45"/>
      <c r="D17" s="47" t="s">
        <v>24</v>
      </c>
      <c r="E17" s="48">
        <v>332</v>
      </c>
      <c r="F17" s="42"/>
    </row>
    <row r="18" s="31" customFormat="1" ht="19" customHeight="1" spans="1:6">
      <c r="A18" s="50"/>
      <c r="B18" s="45"/>
      <c r="C18" s="45"/>
      <c r="D18" s="47" t="s">
        <v>25</v>
      </c>
      <c r="E18" s="48">
        <v>287.4743</v>
      </c>
      <c r="F18" s="42"/>
    </row>
    <row r="19" s="31" customFormat="1" ht="19" customHeight="1" spans="1:6">
      <c r="A19" s="50"/>
      <c r="B19" s="45"/>
      <c r="C19" s="45"/>
      <c r="D19" s="47" t="s">
        <v>26</v>
      </c>
      <c r="E19" s="48">
        <v>200</v>
      </c>
      <c r="F19" s="42"/>
    </row>
    <row r="20" s="31" customFormat="1" ht="19" customHeight="1" spans="1:6">
      <c r="A20" s="50"/>
      <c r="B20" s="45"/>
      <c r="C20" s="45"/>
      <c r="D20" s="47" t="s">
        <v>27</v>
      </c>
      <c r="E20" s="48">
        <v>194.95</v>
      </c>
      <c r="F20" s="42"/>
    </row>
    <row r="21" s="31" customFormat="1" ht="19" customHeight="1" spans="1:6">
      <c r="A21" s="50"/>
      <c r="B21" s="45"/>
      <c r="C21" s="45"/>
      <c r="D21" s="47" t="s">
        <v>28</v>
      </c>
      <c r="E21" s="48">
        <v>150</v>
      </c>
      <c r="F21" s="42"/>
    </row>
    <row r="22" s="31" customFormat="1" ht="19" customHeight="1" spans="1:6">
      <c r="A22" s="50"/>
      <c r="B22" s="45"/>
      <c r="C22" s="45"/>
      <c r="D22" s="47" t="s">
        <v>29</v>
      </c>
      <c r="E22" s="48">
        <v>146.8</v>
      </c>
      <c r="F22" s="42"/>
    </row>
    <row r="23" s="31" customFormat="1" ht="19" customHeight="1" spans="1:6">
      <c r="A23" s="50"/>
      <c r="B23" s="45"/>
      <c r="C23" s="45"/>
      <c r="D23" s="47" t="s">
        <v>30</v>
      </c>
      <c r="E23" s="48">
        <v>128</v>
      </c>
      <c r="F23" s="42"/>
    </row>
    <row r="24" s="31" customFormat="1" ht="19" customHeight="1" spans="1:6">
      <c r="A24" s="50"/>
      <c r="B24" s="45"/>
      <c r="C24" s="45"/>
      <c r="D24" s="47" t="s">
        <v>31</v>
      </c>
      <c r="E24" s="48">
        <v>108.56</v>
      </c>
      <c r="F24" s="42"/>
    </row>
    <row r="25" s="31" customFormat="1" ht="19" customHeight="1" spans="1:6">
      <c r="A25" s="50"/>
      <c r="B25" s="45"/>
      <c r="C25" s="45"/>
      <c r="D25" s="47" t="s">
        <v>32</v>
      </c>
      <c r="E25" s="48">
        <v>100</v>
      </c>
      <c r="F25" s="42"/>
    </row>
    <row r="26" s="31" customFormat="1" ht="19" customHeight="1" spans="1:6">
      <c r="A26" s="50"/>
      <c r="B26" s="45"/>
      <c r="C26" s="45"/>
      <c r="D26" s="47" t="s">
        <v>33</v>
      </c>
      <c r="E26" s="48">
        <v>76</v>
      </c>
      <c r="F26" s="42"/>
    </row>
    <row r="27" s="31" customFormat="1" ht="19" customHeight="1" spans="1:6">
      <c r="A27" s="50"/>
      <c r="B27" s="45"/>
      <c r="C27" s="45"/>
      <c r="D27" s="47" t="s">
        <v>34</v>
      </c>
      <c r="E27" s="48">
        <v>56</v>
      </c>
      <c r="F27" s="42"/>
    </row>
    <row r="28" s="31" customFormat="1" ht="19" customHeight="1" spans="1:6">
      <c r="A28" s="51"/>
      <c r="B28" s="45"/>
      <c r="C28" s="45"/>
      <c r="D28" s="47" t="s">
        <v>35</v>
      </c>
      <c r="E28" s="48">
        <v>49.06</v>
      </c>
      <c r="F28" s="42"/>
    </row>
    <row r="29" s="31" customFormat="1" ht="19" customHeight="1" spans="1:6">
      <c r="A29" s="42"/>
      <c r="B29" s="42"/>
      <c r="C29" s="42"/>
      <c r="D29" s="47" t="s">
        <v>36</v>
      </c>
      <c r="E29" s="48">
        <v>45</v>
      </c>
      <c r="F29" s="42"/>
    </row>
    <row r="30" s="31" customFormat="1" ht="19" customHeight="1" spans="1:6">
      <c r="A30" s="52"/>
      <c r="B30" s="53"/>
      <c r="C30" s="53"/>
      <c r="D30" s="47" t="s">
        <v>37</v>
      </c>
      <c r="E30" s="48">
        <v>38</v>
      </c>
      <c r="F30" s="42"/>
    </row>
    <row r="31" s="31" customFormat="1" ht="19" customHeight="1" spans="1:6">
      <c r="A31" s="52"/>
      <c r="B31" s="53"/>
      <c r="C31" s="53"/>
      <c r="D31" s="47" t="s">
        <v>38</v>
      </c>
      <c r="E31" s="48">
        <v>34.34</v>
      </c>
      <c r="F31" s="42"/>
    </row>
    <row r="32" s="31" customFormat="1" ht="19" customHeight="1" spans="1:6">
      <c r="A32" s="52"/>
      <c r="B32" s="53"/>
      <c r="C32" s="53"/>
      <c r="D32" s="47" t="s">
        <v>39</v>
      </c>
      <c r="E32" s="48">
        <v>30</v>
      </c>
      <c r="F32" s="42"/>
    </row>
    <row r="33" s="31" customFormat="1" ht="19" customHeight="1" spans="1:6">
      <c r="A33" s="52"/>
      <c r="B33" s="53"/>
      <c r="C33" s="53"/>
      <c r="D33" s="47" t="s">
        <v>40</v>
      </c>
      <c r="E33" s="48">
        <v>11</v>
      </c>
      <c r="F33" s="42"/>
    </row>
    <row r="34" s="31" customFormat="1" ht="19" customHeight="1" spans="1:6">
      <c r="A34" s="52"/>
      <c r="B34" s="53"/>
      <c r="C34" s="53"/>
      <c r="D34" s="43" t="s">
        <v>41</v>
      </c>
      <c r="E34" s="39">
        <v>133913</v>
      </c>
      <c r="F34" s="42"/>
    </row>
    <row r="35" s="31" customFormat="1" ht="19" customHeight="1" spans="1:6">
      <c r="A35" s="52"/>
      <c r="B35" s="53"/>
      <c r="C35" s="53"/>
      <c r="D35" s="43" t="s">
        <v>42</v>
      </c>
      <c r="E35" s="46">
        <f>E36+E39</f>
        <v>15004.39</v>
      </c>
      <c r="F35" s="42"/>
    </row>
    <row r="36" s="31" customFormat="1" ht="19" customHeight="1" spans="1:6">
      <c r="A36" s="52"/>
      <c r="B36" s="53"/>
      <c r="C36" s="53"/>
      <c r="D36" s="43" t="s">
        <v>43</v>
      </c>
      <c r="E36" s="46">
        <f>SUM(E37:E38)</f>
        <v>5738</v>
      </c>
      <c r="F36" s="42"/>
    </row>
    <row r="37" s="31" customFormat="1" ht="19" customHeight="1" spans="1:6">
      <c r="A37" s="52"/>
      <c r="B37" s="53"/>
      <c r="C37" s="53"/>
      <c r="D37" s="47" t="s">
        <v>44</v>
      </c>
      <c r="E37" s="48">
        <v>3631</v>
      </c>
      <c r="F37" s="42"/>
    </row>
    <row r="38" s="31" customFormat="1" ht="19" customHeight="1" spans="1:6">
      <c r="A38" s="52"/>
      <c r="B38" s="53"/>
      <c r="C38" s="53"/>
      <c r="D38" s="47" t="s">
        <v>45</v>
      </c>
      <c r="E38" s="48">
        <v>2107</v>
      </c>
      <c r="F38" s="42"/>
    </row>
    <row r="39" s="31" customFormat="1" ht="19" customHeight="1" spans="1:6">
      <c r="A39" s="52"/>
      <c r="B39" s="53"/>
      <c r="C39" s="53"/>
      <c r="D39" s="54" t="s">
        <v>46</v>
      </c>
      <c r="E39" s="41">
        <f>SUM(E40:E70)</f>
        <v>9266.39</v>
      </c>
      <c r="F39" s="42"/>
    </row>
    <row r="40" s="31" customFormat="1" ht="19" customHeight="1" spans="1:6">
      <c r="A40" s="52"/>
      <c r="B40" s="53"/>
      <c r="C40" s="53"/>
      <c r="D40" s="47" t="s">
        <v>47</v>
      </c>
      <c r="E40" s="48">
        <v>4500</v>
      </c>
      <c r="F40" s="42"/>
    </row>
    <row r="41" s="31" customFormat="1" ht="19" customHeight="1" spans="1:6">
      <c r="A41" s="42"/>
      <c r="B41" s="42"/>
      <c r="C41" s="42"/>
      <c r="D41" s="47" t="s">
        <v>48</v>
      </c>
      <c r="E41" s="48">
        <v>2600</v>
      </c>
      <c r="F41" s="42"/>
    </row>
    <row r="42" s="31" customFormat="1" ht="19" customHeight="1" spans="1:6">
      <c r="A42" s="42"/>
      <c r="B42" s="42"/>
      <c r="C42" s="42"/>
      <c r="D42" s="47" t="s">
        <v>49</v>
      </c>
      <c r="E42" s="48">
        <v>600</v>
      </c>
      <c r="F42" s="42"/>
    </row>
    <row r="43" s="31" customFormat="1" ht="19" customHeight="1" spans="1:6">
      <c r="A43" s="42"/>
      <c r="B43" s="42"/>
      <c r="C43" s="42"/>
      <c r="D43" s="47" t="s">
        <v>50</v>
      </c>
      <c r="E43" s="48">
        <v>400</v>
      </c>
      <c r="F43" s="42"/>
    </row>
    <row r="44" s="31" customFormat="1" ht="19" customHeight="1" spans="1:6">
      <c r="A44" s="42"/>
      <c r="B44" s="42"/>
      <c r="C44" s="42"/>
      <c r="D44" s="47" t="s">
        <v>51</v>
      </c>
      <c r="E44" s="48">
        <v>300</v>
      </c>
      <c r="F44" s="42"/>
    </row>
    <row r="45" s="31" customFormat="1" ht="19" customHeight="1" spans="1:6">
      <c r="A45" s="42"/>
      <c r="B45" s="42"/>
      <c r="C45" s="42"/>
      <c r="D45" s="47" t="s">
        <v>52</v>
      </c>
      <c r="E45" s="48">
        <v>217</v>
      </c>
      <c r="F45" s="42"/>
    </row>
    <row r="46" s="31" customFormat="1" ht="19" customHeight="1" spans="1:6">
      <c r="A46" s="42"/>
      <c r="B46" s="42"/>
      <c r="C46" s="42"/>
      <c r="D46" s="47" t="s">
        <v>53</v>
      </c>
      <c r="E46" s="48">
        <v>200</v>
      </c>
      <c r="F46" s="42"/>
    </row>
    <row r="47" s="31" customFormat="1" ht="19" customHeight="1" spans="1:6">
      <c r="A47" s="42"/>
      <c r="B47" s="42"/>
      <c r="C47" s="42"/>
      <c r="D47" s="47" t="s">
        <v>54</v>
      </c>
      <c r="E47" s="48">
        <v>70.3</v>
      </c>
      <c r="F47" s="42"/>
    </row>
    <row r="48" s="31" customFormat="1" ht="19" customHeight="1" spans="1:6">
      <c r="A48" s="42"/>
      <c r="B48" s="42"/>
      <c r="C48" s="42"/>
      <c r="D48" s="47" t="s">
        <v>55</v>
      </c>
      <c r="E48" s="48">
        <v>60.6</v>
      </c>
      <c r="F48" s="42"/>
    </row>
    <row r="49" s="31" customFormat="1" ht="19" customHeight="1" spans="1:6">
      <c r="A49" s="42"/>
      <c r="B49" s="42"/>
      <c r="C49" s="42"/>
      <c r="D49" s="47" t="s">
        <v>56</v>
      </c>
      <c r="E49" s="48">
        <v>58.9</v>
      </c>
      <c r="F49" s="42"/>
    </row>
    <row r="50" s="31" customFormat="1" ht="19" customHeight="1" spans="1:6">
      <c r="A50" s="42"/>
      <c r="B50" s="42"/>
      <c r="C50" s="42"/>
      <c r="D50" s="47" t="s">
        <v>57</v>
      </c>
      <c r="E50" s="48">
        <v>55</v>
      </c>
      <c r="F50" s="42"/>
    </row>
    <row r="51" s="31" customFormat="1" ht="19" customHeight="1" spans="1:6">
      <c r="A51" s="42"/>
      <c r="B51" s="42"/>
      <c r="C51" s="42"/>
      <c r="D51" s="47" t="s">
        <v>58</v>
      </c>
      <c r="E51" s="48">
        <v>52</v>
      </c>
      <c r="F51" s="42"/>
    </row>
    <row r="52" s="31" customFormat="1" ht="19" customHeight="1" spans="1:6">
      <c r="A52" s="42"/>
      <c r="B52" s="42"/>
      <c r="C52" s="42"/>
      <c r="D52" s="47" t="s">
        <v>59</v>
      </c>
      <c r="E52" s="48">
        <v>50</v>
      </c>
      <c r="F52" s="42"/>
    </row>
    <row r="53" s="31" customFormat="1" ht="19" customHeight="1" spans="1:6">
      <c r="A53" s="42"/>
      <c r="B53" s="42"/>
      <c r="C53" s="42"/>
      <c r="D53" s="47" t="s">
        <v>60</v>
      </c>
      <c r="E53" s="48">
        <v>40</v>
      </c>
      <c r="F53" s="42"/>
    </row>
    <row r="54" s="31" customFormat="1" ht="19" customHeight="1" spans="1:6">
      <c r="A54" s="42"/>
      <c r="B54" s="42"/>
      <c r="C54" s="42"/>
      <c r="D54" s="47" t="s">
        <v>61</v>
      </c>
      <c r="E54" s="48">
        <v>21</v>
      </c>
      <c r="F54" s="42"/>
    </row>
    <row r="55" s="31" customFormat="1" ht="19" customHeight="1" spans="1:6">
      <c r="A55" s="42"/>
      <c r="B55" s="42"/>
      <c r="C55" s="42"/>
      <c r="D55" s="47" t="s">
        <v>62</v>
      </c>
      <c r="E55" s="48">
        <v>12.5</v>
      </c>
      <c r="F55" s="42"/>
    </row>
    <row r="56" s="31" customFormat="1" ht="19" customHeight="1" spans="1:6">
      <c r="A56" s="42"/>
      <c r="B56" s="42"/>
      <c r="C56" s="42"/>
      <c r="D56" s="47" t="s">
        <v>63</v>
      </c>
      <c r="E56" s="48">
        <v>10</v>
      </c>
      <c r="F56" s="42"/>
    </row>
    <row r="57" s="31" customFormat="1" ht="19" customHeight="1" spans="1:6">
      <c r="A57" s="42"/>
      <c r="B57" s="42"/>
      <c r="C57" s="42"/>
      <c r="D57" s="47" t="s">
        <v>64</v>
      </c>
      <c r="E57" s="48">
        <v>5</v>
      </c>
      <c r="F57" s="42"/>
    </row>
    <row r="58" s="31" customFormat="1" ht="19" customHeight="1" spans="1:6">
      <c r="A58" s="42"/>
      <c r="B58" s="42"/>
      <c r="C58" s="42"/>
      <c r="D58" s="47" t="s">
        <v>65</v>
      </c>
      <c r="E58" s="48">
        <v>3.86</v>
      </c>
      <c r="F58" s="42"/>
    </row>
    <row r="59" s="31" customFormat="1" ht="19" customHeight="1" spans="1:6">
      <c r="A59" s="42"/>
      <c r="B59" s="42"/>
      <c r="C59" s="42"/>
      <c r="D59" s="47" t="s">
        <v>66</v>
      </c>
      <c r="E59" s="48">
        <v>3.6</v>
      </c>
      <c r="F59" s="42"/>
    </row>
    <row r="60" s="31" customFormat="1" ht="19" customHeight="1" spans="1:6">
      <c r="A60" s="42"/>
      <c r="B60" s="42"/>
      <c r="C60" s="42"/>
      <c r="D60" s="47" t="s">
        <v>67</v>
      </c>
      <c r="E60" s="48">
        <v>2.48</v>
      </c>
      <c r="F60" s="42"/>
    </row>
    <row r="61" s="31" customFormat="1" ht="19" customHeight="1" spans="1:6">
      <c r="A61" s="42"/>
      <c r="B61" s="42"/>
      <c r="C61" s="42"/>
      <c r="D61" s="47" t="s">
        <v>68</v>
      </c>
      <c r="E61" s="48">
        <v>1.9</v>
      </c>
      <c r="F61" s="42"/>
    </row>
    <row r="62" s="31" customFormat="1" ht="19" customHeight="1" spans="1:6">
      <c r="A62" s="42"/>
      <c r="B62" s="42"/>
      <c r="C62" s="42"/>
      <c r="D62" s="47" t="s">
        <v>69</v>
      </c>
      <c r="E62" s="48">
        <v>1.25</v>
      </c>
      <c r="F62" s="42"/>
    </row>
    <row r="63" s="31" customFormat="1" ht="19" customHeight="1" spans="1:6">
      <c r="A63" s="42"/>
      <c r="B63" s="42"/>
      <c r="C63" s="42"/>
      <c r="D63" s="47" t="s">
        <v>70</v>
      </c>
      <c r="E63" s="48">
        <v>1</v>
      </c>
      <c r="F63" s="42"/>
    </row>
    <row r="64" s="31" customFormat="1" ht="19" hidden="1" customHeight="1" spans="1:6">
      <c r="A64" s="42"/>
      <c r="B64" s="42"/>
      <c r="C64" s="42"/>
      <c r="D64" s="47"/>
      <c r="E64" s="48"/>
      <c r="F64" s="42"/>
    </row>
    <row r="65" s="31" customFormat="1" ht="19" hidden="1" customHeight="1" spans="1:6">
      <c r="A65" s="42"/>
      <c r="B65" s="42"/>
      <c r="C65" s="42"/>
      <c r="D65" s="47"/>
      <c r="E65" s="48"/>
      <c r="F65" s="42"/>
    </row>
    <row r="66" s="31" customFormat="1" ht="19" hidden="1" customHeight="1" spans="1:6">
      <c r="A66" s="42"/>
      <c r="B66" s="42"/>
      <c r="C66" s="42"/>
      <c r="D66" s="47"/>
      <c r="E66" s="55"/>
      <c r="F66" s="42"/>
    </row>
    <row r="67" s="31" customFormat="1" ht="19" hidden="1" customHeight="1" spans="1:6">
      <c r="A67" s="52"/>
      <c r="B67" s="53"/>
      <c r="C67" s="53"/>
      <c r="D67" s="47"/>
      <c r="E67" s="55"/>
      <c r="F67" s="42"/>
    </row>
    <row r="68" s="31" customFormat="1" ht="19" hidden="1" customHeight="1" spans="1:6">
      <c r="A68" s="42"/>
      <c r="B68" s="42"/>
      <c r="C68" s="42"/>
      <c r="D68" s="47"/>
      <c r="E68" s="55"/>
      <c r="F68" s="42"/>
    </row>
    <row r="69" s="31" customFormat="1" ht="19" hidden="1" customHeight="1" spans="1:6">
      <c r="A69" s="42"/>
      <c r="B69" s="42"/>
      <c r="C69" s="42"/>
      <c r="D69" s="47"/>
      <c r="E69" s="55"/>
      <c r="F69" s="42"/>
    </row>
    <row r="70" s="31" customFormat="1" ht="19" hidden="1" customHeight="1" spans="1:6">
      <c r="A70" s="42"/>
      <c r="B70" s="42"/>
      <c r="C70" s="42"/>
      <c r="D70" s="47"/>
      <c r="E70" s="55"/>
      <c r="F70" s="42"/>
    </row>
    <row r="71" s="31" customFormat="1" ht="19" customHeight="1" spans="1:6">
      <c r="A71" s="42"/>
      <c r="B71" s="42"/>
      <c r="C71" s="42"/>
      <c r="D71" s="43" t="s">
        <v>71</v>
      </c>
      <c r="E71" s="46">
        <v>4315</v>
      </c>
      <c r="F71" s="56"/>
    </row>
  </sheetData>
  <mergeCells count="4">
    <mergeCell ref="A2:F2"/>
    <mergeCell ref="E3:F3"/>
    <mergeCell ref="A4:C4"/>
    <mergeCell ref="D4:F4"/>
  </mergeCells>
  <pageMargins left="1.14513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7"/>
  <sheetViews>
    <sheetView topLeftCell="A2" workbookViewId="0">
      <selection activeCell="E17" sqref="E17"/>
    </sheetView>
  </sheetViews>
  <sheetFormatPr defaultColWidth="9" defaultRowHeight="14.25"/>
  <cols>
    <col min="1" max="1" width="5.5" style="5" customWidth="1"/>
    <col min="2" max="2" width="12.75" style="5" customWidth="1"/>
    <col min="3" max="3" width="23.625" style="5" customWidth="1"/>
    <col min="4" max="4" width="10.625" style="5" customWidth="1"/>
    <col min="5" max="5" width="6.875" style="5" customWidth="1"/>
    <col min="6" max="6" width="16" style="5" customWidth="1"/>
    <col min="7" max="7" width="24.5" style="5" customWidth="1"/>
    <col min="8" max="8" width="9.875" style="5" customWidth="1"/>
    <col min="9" max="9" width="8" style="5" customWidth="1"/>
    <col min="10" max="10" width="8.25" style="5" customWidth="1"/>
    <col min="11" max="12" width="9" style="5" hidden="1" customWidth="1"/>
    <col min="13" max="13" width="40.5" style="5" customWidth="1"/>
    <col min="14" max="250" width="9" style="5"/>
  </cols>
  <sheetData>
    <row r="1" s="1" customFormat="1" ht="18.95" customHeight="1" spans="1:1">
      <c r="A1" s="1" t="s">
        <v>72</v>
      </c>
    </row>
    <row r="2" ht="33" customHeight="1" spans="1:9">
      <c r="A2" s="6" t="s">
        <v>73</v>
      </c>
      <c r="B2" s="6"/>
      <c r="C2" s="6"/>
      <c r="D2" s="6"/>
      <c r="E2" s="6"/>
      <c r="F2" s="6"/>
      <c r="G2" s="6"/>
      <c r="H2" s="6"/>
      <c r="I2" s="6"/>
    </row>
    <row r="3" ht="18" customHeight="1" spans="8:9">
      <c r="H3" s="7" t="s">
        <v>2</v>
      </c>
      <c r="I3" s="7"/>
    </row>
    <row r="4" ht="24" customHeight="1" spans="1:9">
      <c r="A4" s="8" t="s">
        <v>74</v>
      </c>
      <c r="B4" s="8"/>
      <c r="C4" s="8"/>
      <c r="D4" s="8"/>
      <c r="E4" s="9" t="s">
        <v>75</v>
      </c>
      <c r="F4" s="9"/>
      <c r="G4" s="9"/>
      <c r="H4" s="9"/>
      <c r="I4" s="8" t="s">
        <v>7</v>
      </c>
    </row>
    <row r="5" s="2" customFormat="1" ht="20" customHeight="1" spans="1:9">
      <c r="A5" s="8" t="s">
        <v>76</v>
      </c>
      <c r="B5" s="8" t="s">
        <v>77</v>
      </c>
      <c r="C5" s="8" t="s">
        <v>78</v>
      </c>
      <c r="D5" s="8" t="s">
        <v>6</v>
      </c>
      <c r="E5" s="8" t="s">
        <v>76</v>
      </c>
      <c r="F5" s="8" t="s">
        <v>77</v>
      </c>
      <c r="G5" s="10" t="s">
        <v>79</v>
      </c>
      <c r="H5" s="10" t="s">
        <v>6</v>
      </c>
      <c r="I5" s="8"/>
    </row>
    <row r="6" ht="20" customHeight="1" spans="1:9">
      <c r="A6" s="11"/>
      <c r="B6" s="11"/>
      <c r="C6" s="12" t="s">
        <v>8</v>
      </c>
      <c r="D6" s="13">
        <f>SUM(D7,D9)</f>
        <v>3945.77</v>
      </c>
      <c r="E6" s="8"/>
      <c r="F6" s="14" t="s">
        <v>80</v>
      </c>
      <c r="G6" s="15" t="s">
        <v>8</v>
      </c>
      <c r="H6" s="13">
        <f>H7+H9</f>
        <v>3945.77</v>
      </c>
      <c r="I6" s="11"/>
    </row>
    <row r="7" ht="20" customHeight="1" spans="1:13">
      <c r="A7" s="11"/>
      <c r="B7" s="12" t="s">
        <v>81</v>
      </c>
      <c r="C7" s="12" t="s">
        <v>82</v>
      </c>
      <c r="D7" s="13">
        <v>196.04</v>
      </c>
      <c r="E7" s="12" t="s">
        <v>83</v>
      </c>
      <c r="F7" s="16" t="s">
        <v>84</v>
      </c>
      <c r="G7" s="12"/>
      <c r="H7" s="13">
        <f>SUM(H8:H8)</f>
        <v>100</v>
      </c>
      <c r="I7" s="18"/>
      <c r="M7" s="22"/>
    </row>
    <row r="8" s="3" customFormat="1" ht="20" customHeight="1" spans="1:13">
      <c r="A8" s="17">
        <v>1</v>
      </c>
      <c r="B8" s="18" t="s">
        <v>85</v>
      </c>
      <c r="C8" s="18" t="s">
        <v>86</v>
      </c>
      <c r="D8" s="19">
        <v>196.04</v>
      </c>
      <c r="E8" s="12"/>
      <c r="F8" s="18" t="s">
        <v>87</v>
      </c>
      <c r="G8" s="18" t="s">
        <v>88</v>
      </c>
      <c r="H8" s="20">
        <v>100</v>
      </c>
      <c r="I8" s="23"/>
      <c r="M8" s="24"/>
    </row>
    <row r="9" s="4" customFormat="1" ht="20" customHeight="1" spans="1:13">
      <c r="A9" s="21"/>
      <c r="B9" s="12" t="s">
        <v>89</v>
      </c>
      <c r="C9" s="12" t="s">
        <v>82</v>
      </c>
      <c r="D9" s="13">
        <f>SUM(D10:D22)</f>
        <v>3749.73</v>
      </c>
      <c r="E9" s="12" t="s">
        <v>90</v>
      </c>
      <c r="F9" s="16" t="s">
        <v>91</v>
      </c>
      <c r="G9" s="12"/>
      <c r="H9" s="13">
        <f>H10+H14</f>
        <v>3845.77</v>
      </c>
      <c r="I9" s="11"/>
      <c r="M9" s="25"/>
    </row>
    <row r="10" s="5" customFormat="1" ht="20" customHeight="1" spans="1:256">
      <c r="A10" s="17">
        <v>1</v>
      </c>
      <c r="B10" s="18" t="s">
        <v>92</v>
      </c>
      <c r="C10" s="18" t="s">
        <v>93</v>
      </c>
      <c r="D10" s="19">
        <f>746.73+365.97</f>
        <v>1112.7</v>
      </c>
      <c r="E10" s="12" t="s">
        <v>94</v>
      </c>
      <c r="F10" s="16" t="s">
        <v>95</v>
      </c>
      <c r="G10" s="15"/>
      <c r="H10" s="13">
        <f>SUM(H11:H13)</f>
        <v>2756</v>
      </c>
      <c r="I10" s="26"/>
      <c r="J10" s="27"/>
      <c r="K10" s="27"/>
      <c r="L10" s="27"/>
      <c r="M10" s="28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</row>
    <row r="11" s="5" customFormat="1" ht="20" customHeight="1" spans="1:13">
      <c r="A11" s="17">
        <v>2</v>
      </c>
      <c r="B11" s="18" t="s">
        <v>96</v>
      </c>
      <c r="C11" s="18" t="s">
        <v>97</v>
      </c>
      <c r="D11" s="19">
        <f>861.3+20</f>
        <v>881.3</v>
      </c>
      <c r="E11" s="17">
        <v>1</v>
      </c>
      <c r="F11" s="18" t="s">
        <v>98</v>
      </c>
      <c r="G11" s="18" t="s">
        <v>99</v>
      </c>
      <c r="H11" s="20">
        <v>2000</v>
      </c>
      <c r="I11" s="18"/>
      <c r="M11" s="22"/>
    </row>
    <row r="12" s="5" customFormat="1" ht="20" customHeight="1" spans="1:9">
      <c r="A12" s="17">
        <v>3</v>
      </c>
      <c r="B12" s="18" t="s">
        <v>100</v>
      </c>
      <c r="C12" s="18" t="s">
        <v>101</v>
      </c>
      <c r="D12" s="19">
        <f>118.9+195</f>
        <v>313.9</v>
      </c>
      <c r="E12" s="17">
        <v>2</v>
      </c>
      <c r="F12" s="18" t="s">
        <v>92</v>
      </c>
      <c r="G12" s="18" t="s">
        <v>102</v>
      </c>
      <c r="H12" s="20">
        <v>261</v>
      </c>
      <c r="I12" s="18"/>
    </row>
    <row r="13" s="5" customFormat="1" ht="20" customHeight="1" spans="1:9">
      <c r="A13" s="17">
        <v>4</v>
      </c>
      <c r="B13" s="18" t="s">
        <v>103</v>
      </c>
      <c r="C13" s="18" t="s">
        <v>104</v>
      </c>
      <c r="D13" s="19">
        <v>212.8</v>
      </c>
      <c r="E13" s="17">
        <v>3</v>
      </c>
      <c r="F13" s="18" t="s">
        <v>105</v>
      </c>
      <c r="G13" s="18" t="s">
        <v>106</v>
      </c>
      <c r="H13" s="20">
        <v>495</v>
      </c>
      <c r="I13" s="18"/>
    </row>
    <row r="14" s="5" customFormat="1" ht="20" customHeight="1" spans="1:9">
      <c r="A14" s="17">
        <v>5</v>
      </c>
      <c r="B14" s="18" t="s">
        <v>107</v>
      </c>
      <c r="C14" s="18" t="s">
        <v>108</v>
      </c>
      <c r="D14" s="19">
        <v>150</v>
      </c>
      <c r="E14" s="12" t="s">
        <v>109</v>
      </c>
      <c r="F14" s="16" t="s">
        <v>110</v>
      </c>
      <c r="G14" s="18"/>
      <c r="H14" s="13">
        <f>SUM(H15:H21)</f>
        <v>1089.77</v>
      </c>
      <c r="I14" s="18"/>
    </row>
    <row r="15" s="5" customFormat="1" ht="20" customHeight="1" spans="1:9">
      <c r="A15" s="17">
        <v>6</v>
      </c>
      <c r="B15" s="18" t="s">
        <v>87</v>
      </c>
      <c r="C15" s="18" t="s">
        <v>111</v>
      </c>
      <c r="D15" s="19">
        <v>100</v>
      </c>
      <c r="E15" s="17">
        <v>1</v>
      </c>
      <c r="F15" s="18" t="s">
        <v>100</v>
      </c>
      <c r="G15" s="18" t="s">
        <v>112</v>
      </c>
      <c r="H15" s="20">
        <v>272.46</v>
      </c>
      <c r="I15" s="18"/>
    </row>
    <row r="16" s="5" customFormat="1" ht="20" customHeight="1" spans="1:9">
      <c r="A16" s="17">
        <v>7</v>
      </c>
      <c r="B16" s="18" t="s">
        <v>113</v>
      </c>
      <c r="C16" s="18" t="s">
        <v>114</v>
      </c>
      <c r="D16" s="19">
        <v>979.03</v>
      </c>
      <c r="E16" s="17">
        <v>2</v>
      </c>
      <c r="F16" s="18" t="s">
        <v>115</v>
      </c>
      <c r="G16" s="18" t="s">
        <v>116</v>
      </c>
      <c r="H16" s="20">
        <v>50</v>
      </c>
      <c r="I16" s="18"/>
    </row>
    <row r="17" s="5" customFormat="1" ht="20" customHeight="1" spans="1:9">
      <c r="A17" s="17"/>
      <c r="B17" s="18"/>
      <c r="D17" s="19"/>
      <c r="E17" s="17">
        <v>3</v>
      </c>
      <c r="F17" s="18" t="s">
        <v>117</v>
      </c>
      <c r="G17" s="18" t="s">
        <v>118</v>
      </c>
      <c r="H17" s="20">
        <v>116</v>
      </c>
      <c r="I17" s="18"/>
    </row>
    <row r="18" s="5" customFormat="1" ht="20" customHeight="1" spans="1:9">
      <c r="A18" s="17"/>
      <c r="B18" s="18"/>
      <c r="C18" s="18"/>
      <c r="D18" s="19"/>
      <c r="E18" s="17">
        <v>4</v>
      </c>
      <c r="F18" s="18" t="s">
        <v>119</v>
      </c>
      <c r="G18" s="18" t="s">
        <v>120</v>
      </c>
      <c r="H18" s="20">
        <v>271.5</v>
      </c>
      <c r="I18" s="18"/>
    </row>
    <row r="19" s="5" customFormat="1" ht="20" customHeight="1" spans="1:9">
      <c r="A19" s="17"/>
      <c r="B19" s="18"/>
      <c r="C19" s="18"/>
      <c r="D19" s="19"/>
      <c r="E19" s="17">
        <v>5</v>
      </c>
      <c r="F19" s="18" t="s">
        <v>121</v>
      </c>
      <c r="G19" s="18" t="s">
        <v>122</v>
      </c>
      <c r="H19" s="20">
        <v>100</v>
      </c>
      <c r="I19" s="18"/>
    </row>
    <row r="20" s="5" customFormat="1" ht="20" customHeight="1" spans="1:9">
      <c r="A20" s="17"/>
      <c r="B20" s="18"/>
      <c r="C20" s="18"/>
      <c r="D20" s="19"/>
      <c r="E20" s="17">
        <v>6</v>
      </c>
      <c r="F20" s="18" t="s">
        <v>123</v>
      </c>
      <c r="G20" s="18" t="s">
        <v>124</v>
      </c>
      <c r="H20" s="20">
        <v>80</v>
      </c>
      <c r="I20" s="18"/>
    </row>
    <row r="21" s="5" customFormat="1" ht="20" customHeight="1" spans="1:9">
      <c r="A21" s="17"/>
      <c r="B21" s="18"/>
      <c r="C21" s="18"/>
      <c r="D21" s="19"/>
      <c r="E21" s="17">
        <v>7</v>
      </c>
      <c r="F21" s="18" t="s">
        <v>119</v>
      </c>
      <c r="G21" s="18" t="s">
        <v>125</v>
      </c>
      <c r="H21" s="20">
        <v>199.81</v>
      </c>
      <c r="I21" s="18"/>
    </row>
    <row r="22" ht="19" hidden="1" customHeight="1" spans="1:256">
      <c r="A22" s="17"/>
      <c r="B22" s="18"/>
      <c r="C22" s="18"/>
      <c r="D22" s="19"/>
      <c r="E22" s="12"/>
      <c r="F22" s="14" t="s">
        <v>126</v>
      </c>
      <c r="G22" s="18"/>
      <c r="H22" s="13">
        <f>D6-H6</f>
        <v>0</v>
      </c>
      <c r="I22" s="18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</row>
    <row r="23" ht="20" customHeight="1"/>
    <row r="24" ht="20" customHeight="1"/>
    <row r="25" ht="20" customHeight="1"/>
    <row r="26" ht="20" customHeight="1"/>
    <row r="27" ht="20" customHeight="1"/>
  </sheetData>
  <mergeCells count="5">
    <mergeCell ref="A2:I2"/>
    <mergeCell ref="H3:I3"/>
    <mergeCell ref="A4:D4"/>
    <mergeCell ref="E4:H4"/>
    <mergeCell ref="I4:I5"/>
  </mergeCells>
  <pageMargins left="1.05902777777778" right="0.751388888888889" top="1" bottom="1" header="0.511805555555556" footer="0.511805555555556"/>
  <pageSetup paperSize="9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默默</cp:lastModifiedBy>
  <dcterms:created xsi:type="dcterms:W3CDTF">2019-11-26T09:09:00Z</dcterms:created>
  <dcterms:modified xsi:type="dcterms:W3CDTF">2019-11-26T09:12:39Z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